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alle d'Aosta - Scenario 3" sheetId="1" r:id="rId1"/>
  </sheets>
  <definedNames/>
  <calcPr fullCalcOnLoad="1"/>
</workbook>
</file>

<file path=xl/sharedStrings.xml><?xml version="1.0" encoding="utf-8"?>
<sst xmlns="http://schemas.openxmlformats.org/spreadsheetml/2006/main" count="205" uniqueCount="41">
  <si>
    <t>Valle d'Aosta</t>
  </si>
  <si>
    <t>Scenario 3 - Aiuto forfettario regionale 288,6 €/ha (peso SAU) - anno 2020</t>
  </si>
  <si>
    <t>Dati medi del triennio 2008/2010</t>
  </si>
  <si>
    <t>Simulazione</t>
  </si>
  <si>
    <t>Aziende</t>
  </si>
  <si>
    <t>SAU/azienda</t>
  </si>
  <si>
    <t>RN/azienda</t>
  </si>
  <si>
    <t>Aiuti/azienda</t>
  </si>
  <si>
    <t>Aiuti/ha</t>
  </si>
  <si>
    <t>Aiuti/RN</t>
  </si>
  <si>
    <t xml:space="preserve">Var. RN </t>
  </si>
  <si>
    <t>Var. aiuti</t>
  </si>
  <si>
    <t xml:space="preserve"> Aiuti/RN</t>
  </si>
  <si>
    <t>Var. Aiuti /RN</t>
  </si>
  <si>
    <t>POLO</t>
  </si>
  <si>
    <t>nr.</t>
  </si>
  <si>
    <t>ha</t>
  </si>
  <si>
    <t>€</t>
  </si>
  <si>
    <t>%</t>
  </si>
  <si>
    <t>Aziende con PUA e aiuti diretti</t>
  </si>
  <si>
    <t>3 - Arboreo</t>
  </si>
  <si>
    <t>-</t>
  </si>
  <si>
    <t>di cui</t>
  </si>
  <si>
    <t>frutta e agrumi</t>
  </si>
  <si>
    <t>4 - Erbivoro</t>
  </si>
  <si>
    <t>bovino da latte</t>
  </si>
  <si>
    <t>ovini, caprini e altri erbivori</t>
  </si>
  <si>
    <t>6 - Erbaceo -Arboreo</t>
  </si>
  <si>
    <t>8 - Misto Coltivazioni - Allevamento</t>
  </si>
  <si>
    <t>TOTALE</t>
  </si>
  <si>
    <t>Altre aziende</t>
  </si>
  <si>
    <t>1 - Seminativi</t>
  </si>
  <si>
    <t>vite</t>
  </si>
  <si>
    <t>bovino allev. e ingrasso</t>
  </si>
  <si>
    <t>7 - Allevamento Misto</t>
  </si>
  <si>
    <t>Tutte le aziende</t>
  </si>
  <si>
    <t>Altimetria</t>
  </si>
  <si>
    <t>PUA e altri</t>
  </si>
  <si>
    <t xml:space="preserve">Montagna </t>
  </si>
  <si>
    <t>No aiuti</t>
  </si>
  <si>
    <t>Tutte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</si>
</sst>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_-;\-* #,##0_-;_-* \-??_-;_-@_-"/>
    <numFmt numFmtId="167" formatCode="0.0"/>
    <numFmt numFmtId="168" formatCode="#,##0"/>
    <numFmt numFmtId="169" formatCode="0"/>
    <numFmt numFmtId="170" formatCode="0.00"/>
    <numFmt numFmtId="171" formatCode="#,##0.0"/>
    <numFmt numFmtId="172" formatCode="_-* #,##0.0_-;\-* #,##0.0_-;_-* \-??_-;_-@_-"/>
  </numFmts>
  <fonts count="8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25">
    <xf numFmtId="164" fontId="0" fillId="0" borderId="0" xfId="0" applyAlignment="1">
      <alignment/>
    </xf>
    <xf numFmtId="164" fontId="2" fillId="0" borderId="0" xfId="33">
      <alignment/>
      <protection/>
    </xf>
    <xf numFmtId="164" fontId="3" fillId="0" borderId="0" xfId="33" applyFont="1" applyBorder="1" applyAlignment="1">
      <alignment/>
      <protection/>
    </xf>
    <xf numFmtId="164" fontId="4" fillId="0" borderId="0" xfId="33" applyFont="1" applyFill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64" fontId="2" fillId="0" borderId="0" xfId="33" applyFill="1">
      <alignment/>
      <protection/>
    </xf>
    <xf numFmtId="164" fontId="5" fillId="0" borderId="0" xfId="33" applyFont="1" applyFill="1">
      <alignment/>
      <protection/>
    </xf>
    <xf numFmtId="164" fontId="5" fillId="0" borderId="1" xfId="33" applyFont="1" applyFill="1" applyBorder="1" applyAlignment="1">
      <alignment horizontal="center"/>
      <protection/>
    </xf>
    <xf numFmtId="166" fontId="5" fillId="0" borderId="1" xfId="15" applyNumberFormat="1" applyFont="1" applyFill="1" applyBorder="1" applyAlignment="1" applyProtection="1">
      <alignment horizontal="center"/>
      <protection/>
    </xf>
    <xf numFmtId="164" fontId="4" fillId="0" borderId="0" xfId="33" applyFont="1" applyFill="1" applyBorder="1" applyAlignment="1">
      <alignment horizontal="center" vertical="center" textRotation="89" wrapText="1"/>
      <protection/>
    </xf>
    <xf numFmtId="164" fontId="4" fillId="0" borderId="0" xfId="33" applyFont="1" applyFill="1" applyBorder="1">
      <alignment/>
      <protection/>
    </xf>
    <xf numFmtId="167" fontId="4" fillId="0" borderId="0" xfId="33" applyNumberFormat="1" applyFont="1" applyFill="1" applyBorder="1">
      <alignment/>
      <protection/>
    </xf>
    <xf numFmtId="168" fontId="4" fillId="2" borderId="2" xfId="33" applyNumberFormat="1" applyFont="1" applyFill="1" applyBorder="1" applyAlignment="1">
      <alignment wrapText="1"/>
      <protection/>
    </xf>
    <xf numFmtId="164" fontId="4" fillId="2" borderId="0" xfId="33" applyFont="1" applyFill="1" applyBorder="1" applyAlignment="1">
      <alignment horizontal="right" wrapText="1"/>
      <protection/>
    </xf>
    <xf numFmtId="166" fontId="4" fillId="2" borderId="0" xfId="15" applyNumberFormat="1" applyFont="1" applyFill="1" applyBorder="1" applyAlignment="1" applyProtection="1">
      <alignment horizontal="right" wrapText="1"/>
      <protection/>
    </xf>
    <xf numFmtId="164" fontId="4" fillId="2" borderId="0" xfId="33" applyFont="1" applyFill="1" applyBorder="1" applyAlignment="1">
      <alignment wrapText="1"/>
      <protection/>
    </xf>
    <xf numFmtId="164" fontId="4" fillId="2" borderId="3" xfId="33" applyFont="1" applyFill="1" applyBorder="1" applyAlignment="1">
      <alignment wrapText="1"/>
      <protection/>
    </xf>
    <xf numFmtId="166" fontId="4" fillId="2" borderId="2" xfId="15" applyNumberFormat="1" applyFont="1" applyFill="1" applyBorder="1" applyAlignment="1" applyProtection="1">
      <alignment horizontal="right" wrapText="1"/>
      <protection/>
    </xf>
    <xf numFmtId="164" fontId="4" fillId="0" borderId="4" xfId="33" applyFont="1" applyFill="1" applyBorder="1" applyAlignment="1">
      <alignment horizontal="center"/>
      <protection/>
    </xf>
    <xf numFmtId="164" fontId="5" fillId="3" borderId="4" xfId="33" applyFont="1" applyFill="1" applyBorder="1" applyAlignment="1">
      <alignment horizontal="center"/>
      <protection/>
    </xf>
    <xf numFmtId="168" fontId="4" fillId="3" borderId="5" xfId="33" applyNumberFormat="1" applyFont="1" applyFill="1" applyBorder="1" applyAlignment="1">
      <alignment horizontal="center"/>
      <protection/>
    </xf>
    <xf numFmtId="164" fontId="4" fillId="3" borderId="4" xfId="33" applyFont="1" applyFill="1" applyBorder="1" applyAlignment="1">
      <alignment horizontal="center"/>
      <protection/>
    </xf>
    <xf numFmtId="166" fontId="4" fillId="3" borderId="4" xfId="15" applyNumberFormat="1" applyFont="1" applyFill="1" applyBorder="1" applyAlignment="1" applyProtection="1">
      <alignment horizontal="center"/>
      <protection/>
    </xf>
    <xf numFmtId="164" fontId="4" fillId="3" borderId="6" xfId="33" applyFont="1" applyFill="1" applyBorder="1" applyAlignment="1">
      <alignment horizontal="center"/>
      <protection/>
    </xf>
    <xf numFmtId="166" fontId="4" fillId="3" borderId="5" xfId="15" applyNumberFormat="1" applyFont="1" applyFill="1" applyBorder="1" applyAlignment="1" applyProtection="1">
      <alignment horizontal="center"/>
      <protection/>
    </xf>
    <xf numFmtId="164" fontId="4" fillId="4" borderId="0" xfId="33" applyFont="1" applyFill="1" applyBorder="1" applyAlignment="1">
      <alignment horizontal="center" vertical="center" textRotation="89" wrapText="1"/>
      <protection/>
    </xf>
    <xf numFmtId="164" fontId="4" fillId="5" borderId="0" xfId="33" applyFont="1" applyFill="1" applyBorder="1">
      <alignment/>
      <protection/>
    </xf>
    <xf numFmtId="169" fontId="4" fillId="5" borderId="7" xfId="28" applyNumberFormat="1" applyFont="1" applyFill="1" applyBorder="1" applyAlignment="1">
      <alignment horizontal="right" wrapText="1"/>
      <protection/>
    </xf>
    <xf numFmtId="170" fontId="4" fillId="5" borderId="0" xfId="33" applyNumberFormat="1" applyFont="1" applyFill="1" applyBorder="1" applyAlignment="1">
      <alignment horizontal="center"/>
      <protection/>
    </xf>
    <xf numFmtId="170" fontId="4" fillId="5" borderId="3" xfId="33" applyNumberFormat="1" applyFont="1" applyFill="1" applyBorder="1" applyAlignment="1">
      <alignment horizontal="center"/>
      <protection/>
    </xf>
    <xf numFmtId="170" fontId="4" fillId="5" borderId="2" xfId="33" applyNumberFormat="1" applyFont="1" applyFill="1" applyBorder="1" applyAlignment="1">
      <alignment horizontal="center"/>
      <protection/>
    </xf>
    <xf numFmtId="167" fontId="4" fillId="5" borderId="3" xfId="33" applyNumberFormat="1" applyFont="1" applyFill="1" applyBorder="1" applyAlignment="1">
      <alignment horizontal="center"/>
      <protection/>
    </xf>
    <xf numFmtId="164" fontId="6" fillId="0" borderId="0" xfId="33" applyFont="1" applyFill="1" applyBorder="1" applyAlignment="1">
      <alignment horizontal="right"/>
      <protection/>
    </xf>
    <xf numFmtId="164" fontId="6" fillId="6" borderId="8" xfId="31" applyFont="1" applyFill="1" applyBorder="1" applyAlignment="1">
      <alignment horizontal="right" wrapText="1"/>
      <protection/>
    </xf>
    <xf numFmtId="169" fontId="4" fillId="6" borderId="9" xfId="20" applyNumberFormat="1" applyFont="1" applyFill="1" applyBorder="1" applyAlignment="1">
      <alignment horizontal="right" wrapText="1"/>
      <protection/>
    </xf>
    <xf numFmtId="170" fontId="4" fillId="6" borderId="0" xfId="33" applyNumberFormat="1" applyFont="1" applyFill="1" applyBorder="1" applyAlignment="1">
      <alignment horizontal="center"/>
      <protection/>
    </xf>
    <xf numFmtId="170" fontId="4" fillId="6" borderId="3" xfId="33" applyNumberFormat="1" applyFont="1" applyFill="1" applyBorder="1" applyAlignment="1">
      <alignment horizontal="center"/>
      <protection/>
    </xf>
    <xf numFmtId="170" fontId="4" fillId="6" borderId="2" xfId="33" applyNumberFormat="1" applyFont="1" applyFill="1" applyBorder="1" applyAlignment="1">
      <alignment horizontal="center"/>
      <protection/>
    </xf>
    <xf numFmtId="167" fontId="4" fillId="6" borderId="3" xfId="33" applyNumberFormat="1" applyFont="1" applyFill="1" applyBorder="1" applyAlignment="1">
      <alignment horizontal="center"/>
      <protection/>
    </xf>
    <xf numFmtId="169" fontId="4" fillId="5" borderId="9" xfId="28" applyNumberFormat="1" applyFont="1" applyFill="1" applyBorder="1" applyAlignment="1">
      <alignment horizontal="right" wrapText="1"/>
      <protection/>
    </xf>
    <xf numFmtId="170" fontId="4" fillId="5" borderId="0" xfId="33" applyNumberFormat="1" applyFont="1" applyFill="1" applyBorder="1">
      <alignment/>
      <protection/>
    </xf>
    <xf numFmtId="166" fontId="4" fillId="5" borderId="0" xfId="15" applyNumberFormat="1" applyFont="1" applyFill="1" applyBorder="1" applyAlignment="1" applyProtection="1">
      <alignment/>
      <protection/>
    </xf>
    <xf numFmtId="167" fontId="4" fillId="5" borderId="3" xfId="33" applyNumberFormat="1" applyFont="1" applyFill="1" applyBorder="1">
      <alignment/>
      <protection/>
    </xf>
    <xf numFmtId="166" fontId="4" fillId="5" borderId="2" xfId="15" applyNumberFormat="1" applyFont="1" applyFill="1" applyBorder="1" applyAlignment="1" applyProtection="1">
      <alignment/>
      <protection/>
    </xf>
    <xf numFmtId="167" fontId="4" fillId="5" borderId="0" xfId="33" applyNumberFormat="1" applyFont="1" applyFill="1" applyBorder="1">
      <alignment/>
      <protection/>
    </xf>
    <xf numFmtId="164" fontId="6" fillId="0" borderId="10" xfId="33" applyFont="1" applyFill="1" applyBorder="1" applyAlignment="1">
      <alignment horizontal="right" vertical="center"/>
      <protection/>
    </xf>
    <xf numFmtId="164" fontId="6" fillId="6" borderId="8" xfId="25" applyFont="1" applyFill="1" applyBorder="1" applyAlignment="1">
      <alignment horizontal="right" wrapText="1"/>
      <protection/>
    </xf>
    <xf numFmtId="169" fontId="4" fillId="6" borderId="9" xfId="24" applyNumberFormat="1" applyFont="1" applyFill="1" applyBorder="1" applyAlignment="1">
      <alignment horizontal="right" wrapText="1"/>
      <protection/>
    </xf>
    <xf numFmtId="170" fontId="4" fillId="6" borderId="0" xfId="33" applyNumberFormat="1" applyFont="1" applyFill="1" applyBorder="1">
      <alignment/>
      <protection/>
    </xf>
    <xf numFmtId="168" fontId="4" fillId="6" borderId="0" xfId="33" applyNumberFormat="1" applyFont="1" applyFill="1" applyBorder="1">
      <alignment/>
      <protection/>
    </xf>
    <xf numFmtId="166" fontId="4" fillId="6" borderId="0" xfId="15" applyNumberFormat="1" applyFont="1" applyFill="1" applyBorder="1" applyAlignment="1" applyProtection="1">
      <alignment/>
      <protection/>
    </xf>
    <xf numFmtId="171" fontId="4" fillId="6" borderId="0" xfId="33" applyNumberFormat="1" applyFont="1" applyFill="1" applyBorder="1">
      <alignment/>
      <protection/>
    </xf>
    <xf numFmtId="167" fontId="4" fillId="6" borderId="3" xfId="33" applyNumberFormat="1" applyFont="1" applyFill="1" applyBorder="1">
      <alignment/>
      <protection/>
    </xf>
    <xf numFmtId="166" fontId="4" fillId="6" borderId="2" xfId="15" applyNumberFormat="1" applyFont="1" applyFill="1" applyBorder="1" applyAlignment="1" applyProtection="1">
      <alignment/>
      <protection/>
    </xf>
    <xf numFmtId="167" fontId="4" fillId="6" borderId="0" xfId="33" applyNumberFormat="1" applyFont="1" applyFill="1" applyBorder="1">
      <alignment/>
      <protection/>
    </xf>
    <xf numFmtId="164" fontId="6" fillId="5" borderId="8" xfId="25" applyFont="1" applyFill="1" applyBorder="1" applyAlignment="1">
      <alignment horizontal="right" wrapText="1"/>
      <protection/>
    </xf>
    <xf numFmtId="169" fontId="4" fillId="5" borderId="9" xfId="22" applyNumberFormat="1" applyFont="1" applyFill="1" applyBorder="1" applyAlignment="1">
      <alignment horizontal="right" wrapText="1"/>
      <protection/>
    </xf>
    <xf numFmtId="168" fontId="4" fillId="5" borderId="0" xfId="33" applyNumberFormat="1" applyFont="1" applyFill="1" applyBorder="1">
      <alignment/>
      <protection/>
    </xf>
    <xf numFmtId="171" fontId="4" fillId="5" borderId="0" xfId="33" applyNumberFormat="1" applyFont="1" applyFill="1" applyBorder="1">
      <alignment/>
      <protection/>
    </xf>
    <xf numFmtId="164" fontId="4" fillId="6" borderId="0" xfId="33" applyFont="1" applyFill="1" applyBorder="1">
      <alignment/>
      <protection/>
    </xf>
    <xf numFmtId="169" fontId="4" fillId="6" borderId="9" xfId="28" applyNumberFormat="1" applyFont="1" applyFill="1" applyBorder="1" applyAlignment="1">
      <alignment horizontal="right" wrapText="1"/>
      <protection/>
    </xf>
    <xf numFmtId="166" fontId="4" fillId="6" borderId="0" xfId="15" applyNumberFormat="1" applyFont="1" applyFill="1" applyBorder="1" applyAlignment="1" applyProtection="1">
      <alignment horizontal="center"/>
      <protection/>
    </xf>
    <xf numFmtId="166" fontId="4" fillId="5" borderId="0" xfId="15" applyNumberFormat="1" applyFont="1" applyFill="1" applyBorder="1" applyAlignment="1" applyProtection="1">
      <alignment horizontal="center"/>
      <protection/>
    </xf>
    <xf numFmtId="164" fontId="5" fillId="0" borderId="0" xfId="33" applyFont="1" applyFill="1" applyAlignment="1">
      <alignment horizontal="center" vertical="center" textRotation="89" wrapText="1"/>
      <protection/>
    </xf>
    <xf numFmtId="164" fontId="5" fillId="0" borderId="0" xfId="33" applyFont="1" applyFill="1" applyBorder="1">
      <alignment/>
      <protection/>
    </xf>
    <xf numFmtId="164" fontId="5" fillId="7" borderId="0" xfId="33" applyFont="1" applyFill="1" applyBorder="1" applyAlignment="1">
      <alignment horizontal="right"/>
      <protection/>
    </xf>
    <xf numFmtId="169" fontId="5" fillId="7" borderId="9" xfId="27" applyNumberFormat="1" applyFont="1" applyFill="1" applyBorder="1" applyAlignment="1">
      <alignment horizontal="right" wrapText="1"/>
      <protection/>
    </xf>
    <xf numFmtId="170" fontId="5" fillId="7" borderId="0" xfId="33" applyNumberFormat="1" applyFont="1" applyFill="1" applyBorder="1">
      <alignment/>
      <protection/>
    </xf>
    <xf numFmtId="168" fontId="5" fillId="7" borderId="0" xfId="33" applyNumberFormat="1" applyFont="1" applyFill="1" applyBorder="1">
      <alignment/>
      <protection/>
    </xf>
    <xf numFmtId="166" fontId="5" fillId="7" borderId="0" xfId="15" applyNumberFormat="1" applyFont="1" applyFill="1" applyBorder="1" applyAlignment="1" applyProtection="1">
      <alignment/>
      <protection/>
    </xf>
    <xf numFmtId="171" fontId="5" fillId="7" borderId="0" xfId="33" applyNumberFormat="1" applyFont="1" applyFill="1" applyBorder="1">
      <alignment/>
      <protection/>
    </xf>
    <xf numFmtId="171" fontId="5" fillId="7" borderId="3" xfId="33" applyNumberFormat="1" applyFont="1" applyFill="1" applyBorder="1">
      <alignment/>
      <protection/>
    </xf>
    <xf numFmtId="166" fontId="5" fillId="7" borderId="2" xfId="15" applyNumberFormat="1" applyFont="1" applyFill="1" applyBorder="1" applyAlignment="1" applyProtection="1">
      <alignment/>
      <protection/>
    </xf>
    <xf numFmtId="167" fontId="5" fillId="7" borderId="0" xfId="33" applyNumberFormat="1" applyFont="1" applyFill="1" applyBorder="1">
      <alignment/>
      <protection/>
    </xf>
    <xf numFmtId="167" fontId="5" fillId="7" borderId="3" xfId="33" applyNumberFormat="1" applyFont="1" applyFill="1" applyBorder="1">
      <alignment/>
      <protection/>
    </xf>
    <xf numFmtId="164" fontId="4" fillId="0" borderId="0" xfId="33" applyFont="1" applyFill="1" applyAlignment="1">
      <alignment horizontal="center" vertical="center" textRotation="89" wrapText="1"/>
      <protection/>
    </xf>
    <xf numFmtId="169" fontId="4" fillId="0" borderId="2" xfId="33" applyNumberFormat="1" applyFont="1" applyFill="1" applyBorder="1" applyAlignment="1">
      <alignment horizontal="right"/>
      <protection/>
    </xf>
    <xf numFmtId="170" fontId="4" fillId="0" borderId="0" xfId="33" applyNumberFormat="1" applyFont="1" applyFill="1" applyBorder="1" applyAlignment="1">
      <alignment horizontal="right"/>
      <protection/>
    </xf>
    <xf numFmtId="166" fontId="4" fillId="0" borderId="0" xfId="15" applyNumberFormat="1" applyFont="1" applyFill="1" applyBorder="1" applyAlignment="1" applyProtection="1">
      <alignment horizontal="right"/>
      <protection/>
    </xf>
    <xf numFmtId="167" fontId="4" fillId="0" borderId="0" xfId="33" applyNumberFormat="1" applyFont="1" applyFill="1" applyBorder="1" applyAlignment="1">
      <alignment horizontal="right"/>
      <protection/>
    </xf>
    <xf numFmtId="167" fontId="4" fillId="0" borderId="3" xfId="33" applyNumberFormat="1" applyFont="1" applyFill="1" applyBorder="1" applyAlignment="1">
      <alignment horizontal="right"/>
      <protection/>
    </xf>
    <xf numFmtId="166" fontId="4" fillId="0" borderId="2" xfId="15" applyNumberFormat="1" applyFont="1" applyFill="1" applyBorder="1" applyAlignment="1" applyProtection="1">
      <alignment/>
      <protection/>
    </xf>
    <xf numFmtId="167" fontId="4" fillId="0" borderId="3" xfId="33" applyNumberFormat="1" applyFont="1" applyFill="1" applyBorder="1">
      <alignment/>
      <protection/>
    </xf>
    <xf numFmtId="164" fontId="5" fillId="3" borderId="0" xfId="33" applyFont="1" applyFill="1" applyBorder="1" applyAlignment="1">
      <alignment horizontal="center"/>
      <protection/>
    </xf>
    <xf numFmtId="169" fontId="4" fillId="5" borderId="9" xfId="29" applyNumberFormat="1" applyFont="1" applyFill="1" applyBorder="1" applyAlignment="1">
      <alignment horizontal="right" wrapText="1"/>
      <protection/>
    </xf>
    <xf numFmtId="169" fontId="4" fillId="6" borderId="9" xfId="29" applyNumberFormat="1" applyFont="1" applyFill="1" applyBorder="1" applyAlignment="1">
      <alignment horizontal="right" wrapText="1"/>
      <protection/>
    </xf>
    <xf numFmtId="171" fontId="4" fillId="6" borderId="3" xfId="33" applyNumberFormat="1" applyFont="1" applyFill="1" applyBorder="1">
      <alignment/>
      <protection/>
    </xf>
    <xf numFmtId="164" fontId="6" fillId="5" borderId="8" xfId="31" applyFont="1" applyFill="1" applyBorder="1" applyAlignment="1">
      <alignment horizontal="right" wrapText="1"/>
      <protection/>
    </xf>
    <xf numFmtId="169" fontId="4" fillId="5" borderId="9" xfId="32" applyNumberFormat="1" applyFont="1" applyFill="1" applyBorder="1" applyAlignment="1">
      <alignment horizontal="right" wrapText="1"/>
      <protection/>
    </xf>
    <xf numFmtId="171" fontId="4" fillId="5" borderId="3" xfId="33" applyNumberFormat="1" applyFont="1" applyFill="1" applyBorder="1">
      <alignment/>
      <protection/>
    </xf>
    <xf numFmtId="169" fontId="4" fillId="5" borderId="9" xfId="23" applyNumberFormat="1" applyFont="1" applyFill="1" applyBorder="1" applyAlignment="1">
      <alignment horizontal="right" wrapText="1"/>
      <protection/>
    </xf>
    <xf numFmtId="169" fontId="4" fillId="6" borderId="9" xfId="22" applyNumberFormat="1" applyFont="1" applyFill="1" applyBorder="1" applyAlignment="1">
      <alignment horizontal="right" wrapText="1"/>
      <protection/>
    </xf>
    <xf numFmtId="164" fontId="4" fillId="0" borderId="3" xfId="33" applyFont="1" applyFill="1" applyBorder="1">
      <alignment/>
      <protection/>
    </xf>
    <xf numFmtId="164" fontId="5" fillId="5" borderId="0" xfId="33" applyFont="1" applyFill="1" applyBorder="1" applyAlignment="1">
      <alignment horizontal="center"/>
      <protection/>
    </xf>
    <xf numFmtId="169" fontId="4" fillId="5" borderId="2" xfId="33" applyNumberFormat="1" applyFont="1" applyFill="1" applyBorder="1" applyAlignment="1">
      <alignment horizontal="right"/>
      <protection/>
    </xf>
    <xf numFmtId="169" fontId="4" fillId="6" borderId="2" xfId="33" applyNumberFormat="1" applyFont="1" applyFill="1" applyBorder="1" applyAlignment="1">
      <alignment horizontal="right"/>
      <protection/>
    </xf>
    <xf numFmtId="170" fontId="4" fillId="6" borderId="0" xfId="33" applyNumberFormat="1" applyFont="1" applyFill="1" applyBorder="1" applyAlignment="1">
      <alignment horizontal="right"/>
      <protection/>
    </xf>
    <xf numFmtId="168" fontId="4" fillId="6" borderId="0" xfId="15" applyNumberFormat="1" applyFont="1" applyFill="1" applyBorder="1" applyAlignment="1" applyProtection="1">
      <alignment horizontal="right"/>
      <protection/>
    </xf>
    <xf numFmtId="166" fontId="7" fillId="6" borderId="0" xfId="15" applyNumberFormat="1" applyFont="1" applyFill="1" applyBorder="1" applyAlignment="1" applyProtection="1">
      <alignment horizontal="right"/>
      <protection/>
    </xf>
    <xf numFmtId="171" fontId="7" fillId="6" borderId="0" xfId="33" applyNumberFormat="1" applyFont="1" applyFill="1" applyBorder="1" applyAlignment="1">
      <alignment horizontal="right"/>
      <protection/>
    </xf>
    <xf numFmtId="171" fontId="4" fillId="6" borderId="3" xfId="33" applyNumberFormat="1" applyFont="1" applyFill="1" applyBorder="1" applyAlignment="1">
      <alignment horizontal="right"/>
      <protection/>
    </xf>
    <xf numFmtId="172" fontId="4" fillId="6" borderId="0" xfId="15" applyNumberFormat="1" applyFont="1" applyFill="1" applyBorder="1" applyAlignment="1" applyProtection="1">
      <alignment/>
      <protection/>
    </xf>
    <xf numFmtId="169" fontId="4" fillId="5" borderId="9" xfId="30" applyNumberFormat="1" applyFont="1" applyFill="1" applyBorder="1" applyAlignment="1">
      <alignment horizontal="right" wrapText="1"/>
      <protection/>
    </xf>
    <xf numFmtId="168" fontId="4" fillId="5" borderId="3" xfId="33" applyNumberFormat="1" applyFont="1" applyFill="1" applyBorder="1">
      <alignment/>
      <protection/>
    </xf>
    <xf numFmtId="172" fontId="4" fillId="5" borderId="0" xfId="15" applyNumberFormat="1" applyFont="1" applyFill="1" applyBorder="1" applyAlignment="1" applyProtection="1">
      <alignment/>
      <protection/>
    </xf>
    <xf numFmtId="169" fontId="4" fillId="6" borderId="9" xfId="30" applyNumberFormat="1" applyFont="1" applyFill="1" applyBorder="1" applyAlignment="1">
      <alignment horizontal="right" wrapText="1"/>
      <protection/>
    </xf>
    <xf numFmtId="168" fontId="4" fillId="6" borderId="3" xfId="33" applyNumberFormat="1" applyFont="1" applyFill="1" applyBorder="1">
      <alignment/>
      <protection/>
    </xf>
    <xf numFmtId="170" fontId="4" fillId="5" borderId="0" xfId="33" applyNumberFormat="1" applyFont="1" applyFill="1" applyBorder="1" applyAlignment="1">
      <alignment horizontal="right"/>
      <protection/>
    </xf>
    <xf numFmtId="168" fontId="4" fillId="5" borderId="0" xfId="15" applyNumberFormat="1" applyFont="1" applyFill="1" applyBorder="1" applyAlignment="1" applyProtection="1">
      <alignment horizontal="right"/>
      <protection/>
    </xf>
    <xf numFmtId="169" fontId="4" fillId="5" borderId="9" xfId="26" applyNumberFormat="1" applyFont="1" applyFill="1" applyBorder="1" applyAlignment="1">
      <alignment horizontal="right" wrapText="1"/>
      <protection/>
    </xf>
    <xf numFmtId="169" fontId="5" fillId="7" borderId="2" xfId="33" applyNumberFormat="1" applyFont="1" applyFill="1" applyBorder="1">
      <alignment/>
      <protection/>
    </xf>
    <xf numFmtId="168" fontId="5" fillId="7" borderId="3" xfId="33" applyNumberFormat="1" applyFont="1" applyFill="1" applyBorder="1">
      <alignment/>
      <protection/>
    </xf>
    <xf numFmtId="172" fontId="5" fillId="7" borderId="0" xfId="15" applyNumberFormat="1" applyFont="1" applyFill="1" applyBorder="1" applyAlignment="1" applyProtection="1">
      <alignment/>
      <protection/>
    </xf>
    <xf numFmtId="169" fontId="4" fillId="0" borderId="2" xfId="33" applyNumberFormat="1" applyFont="1" applyFill="1" applyBorder="1">
      <alignment/>
      <protection/>
    </xf>
    <xf numFmtId="168" fontId="4" fillId="0" borderId="0" xfId="33" applyNumberFormat="1" applyFont="1" applyFill="1" applyBorder="1">
      <alignment/>
      <protection/>
    </xf>
    <xf numFmtId="168" fontId="4" fillId="0" borderId="3" xfId="33" applyNumberFormat="1" applyFont="1" applyFill="1" applyBorder="1">
      <alignment/>
      <protection/>
    </xf>
    <xf numFmtId="164" fontId="4" fillId="4" borderId="0" xfId="33" applyFont="1" applyFill="1" applyAlignment="1">
      <alignment vertical="center" wrapText="1"/>
      <protection/>
    </xf>
    <xf numFmtId="169" fontId="4" fillId="5" borderId="9" xfId="21" applyNumberFormat="1" applyFont="1" applyFill="1" applyBorder="1" applyAlignment="1">
      <alignment horizontal="right" wrapText="1"/>
      <protection/>
    </xf>
    <xf numFmtId="171" fontId="7" fillId="5" borderId="0" xfId="33" applyNumberFormat="1" applyFont="1" applyFill="1" applyBorder="1" applyAlignment="1">
      <alignment horizontal="right"/>
      <protection/>
    </xf>
    <xf numFmtId="164" fontId="4" fillId="0" borderId="0" xfId="33" applyFont="1" applyFill="1" applyAlignment="1">
      <alignment vertical="center" textRotation="89" wrapText="1"/>
      <protection/>
    </xf>
    <xf numFmtId="170" fontId="4" fillId="0" borderId="0" xfId="33" applyNumberFormat="1" applyFont="1" applyFill="1" applyBorder="1">
      <alignment/>
      <protection/>
    </xf>
    <xf numFmtId="171" fontId="7" fillId="0" borderId="0" xfId="33" applyNumberFormat="1" applyFont="1" applyFill="1" applyBorder="1" applyAlignment="1">
      <alignment horizontal="right"/>
      <protection/>
    </xf>
    <xf numFmtId="164" fontId="4" fillId="0" borderId="0" xfId="33" applyFont="1" applyFill="1" applyAlignment="1">
      <alignment vertical="center" wrapText="1"/>
      <protection/>
    </xf>
    <xf numFmtId="168" fontId="4" fillId="5" borderId="0" xfId="33" applyNumberFormat="1" applyFont="1" applyFill="1" applyBorder="1" applyAlignment="1">
      <alignment horizontal="right"/>
      <protection/>
    </xf>
    <xf numFmtId="171" fontId="4" fillId="5" borderId="3" xfId="33" applyNumberFormat="1" applyFont="1" applyFill="1" applyBorder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agrumi e frutta" xfId="20"/>
    <cellStyle name="Normale_altimpacnopac" xfId="21"/>
    <cellStyle name="Normale_altri erb" xfId="22"/>
    <cellStyle name="Normale_bovini allev" xfId="23"/>
    <cellStyle name="Normale_bovini latte" xfId="24"/>
    <cellStyle name="Normale_Foglio2" xfId="25"/>
    <cellStyle name="Normale_Foglio3_1" xfId="26"/>
    <cellStyle name="Normale_Foglio4_1" xfId="27"/>
    <cellStyle name="Normale_POLO" xfId="28"/>
    <cellStyle name="Normale_polopacnopac" xfId="29"/>
    <cellStyle name="Normale_tutte le aziende" xfId="30"/>
    <cellStyle name="Normale_tutteote" xfId="31"/>
    <cellStyle name="Normale_vite" xfId="32"/>
    <cellStyle name="Excel Built-in Norm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BFBFB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>
    <row r="1" spans="1:15" ht="12.75">
      <c r="A1" s="2" t="s">
        <v>0</v>
      </c>
      <c r="B1" s="3"/>
      <c r="C1" s="3"/>
      <c r="D1" s="3"/>
      <c r="E1" s="3"/>
      <c r="F1" s="4"/>
      <c r="G1" s="4"/>
      <c r="H1" s="3"/>
      <c r="I1" s="3"/>
      <c r="J1" s="4"/>
      <c r="K1" s="3"/>
      <c r="L1" s="4"/>
      <c r="M1" s="3"/>
      <c r="N1" s="3"/>
      <c r="O1" s="3"/>
    </row>
    <row r="2" spans="1:15" ht="12.75">
      <c r="A2" s="2" t="s">
        <v>1</v>
      </c>
      <c r="B2" s="2"/>
      <c r="C2" s="2"/>
      <c r="D2" s="2"/>
      <c r="E2" s="2"/>
      <c r="F2" s="2"/>
      <c r="G2" s="2"/>
      <c r="H2" s="5"/>
      <c r="I2" s="5"/>
      <c r="K2" s="3"/>
      <c r="L2" s="4"/>
      <c r="M2" s="3"/>
      <c r="N2" s="3"/>
      <c r="O2" s="3"/>
    </row>
    <row r="3" spans="1:15" ht="12.75">
      <c r="A3" s="2"/>
      <c r="B3" s="2"/>
      <c r="C3" s="2"/>
      <c r="D3" s="2"/>
      <c r="E3" s="2"/>
      <c r="F3" s="2"/>
      <c r="G3" s="2"/>
      <c r="H3" s="5"/>
      <c r="I3" s="5"/>
      <c r="K3" s="3"/>
      <c r="L3" s="4"/>
      <c r="M3" s="3"/>
      <c r="N3" s="3"/>
      <c r="O3" s="3"/>
    </row>
    <row r="4" spans="1:15" ht="12.75">
      <c r="A4" s="6"/>
      <c r="B4" s="6"/>
      <c r="C4" s="6"/>
      <c r="D4" s="7" t="s">
        <v>2</v>
      </c>
      <c r="E4" s="7"/>
      <c r="F4" s="7"/>
      <c r="G4" s="7"/>
      <c r="H4" s="7"/>
      <c r="I4" s="7"/>
      <c r="J4" s="8" t="s">
        <v>3</v>
      </c>
      <c r="K4" s="8"/>
      <c r="L4" s="8"/>
      <c r="M4" s="8"/>
      <c r="N4" s="8"/>
      <c r="O4" s="8"/>
    </row>
    <row r="5" spans="1:15" ht="12.75">
      <c r="A5" s="9"/>
      <c r="B5" s="10"/>
      <c r="C5" s="11"/>
      <c r="D5" s="12" t="s">
        <v>4</v>
      </c>
      <c r="E5" s="13" t="s">
        <v>5</v>
      </c>
      <c r="F5" s="14" t="s">
        <v>6</v>
      </c>
      <c r="G5" s="14" t="s">
        <v>7</v>
      </c>
      <c r="H5" s="15" t="s">
        <v>8</v>
      </c>
      <c r="I5" s="16" t="s">
        <v>9</v>
      </c>
      <c r="J5" s="17" t="s">
        <v>6</v>
      </c>
      <c r="K5" s="14" t="s">
        <v>10</v>
      </c>
      <c r="L5" s="14" t="s">
        <v>7</v>
      </c>
      <c r="M5" s="14" t="s">
        <v>11</v>
      </c>
      <c r="N5" s="15" t="s">
        <v>12</v>
      </c>
      <c r="O5" s="16" t="s">
        <v>13</v>
      </c>
    </row>
    <row r="6" spans="1:15" ht="12.75">
      <c r="A6" s="18"/>
      <c r="B6" s="19" t="s">
        <v>14</v>
      </c>
      <c r="C6" s="19"/>
      <c r="D6" s="20" t="s">
        <v>15</v>
      </c>
      <c r="E6" s="21" t="s">
        <v>16</v>
      </c>
      <c r="F6" s="22" t="s">
        <v>17</v>
      </c>
      <c r="G6" s="22" t="s">
        <v>17</v>
      </c>
      <c r="H6" s="21" t="s">
        <v>17</v>
      </c>
      <c r="I6" s="23" t="s">
        <v>18</v>
      </c>
      <c r="J6" s="24" t="s">
        <v>17</v>
      </c>
      <c r="K6" s="22" t="s">
        <v>18</v>
      </c>
      <c r="L6" s="22" t="s">
        <v>17</v>
      </c>
      <c r="M6" s="22" t="s">
        <v>18</v>
      </c>
      <c r="N6" s="21" t="s">
        <v>18</v>
      </c>
      <c r="O6" s="23" t="s">
        <v>18</v>
      </c>
    </row>
    <row r="7" spans="1:15" ht="12.75" customHeight="1">
      <c r="A7" s="25" t="s">
        <v>19</v>
      </c>
      <c r="B7" s="26" t="s">
        <v>20</v>
      </c>
      <c r="C7" s="26"/>
      <c r="D7" s="27">
        <v>1.6666666666666667</v>
      </c>
      <c r="E7" s="28" t="s">
        <v>21</v>
      </c>
      <c r="F7" s="28" t="s">
        <v>21</v>
      </c>
      <c r="G7" s="28" t="s">
        <v>21</v>
      </c>
      <c r="H7" s="28" t="s">
        <v>21</v>
      </c>
      <c r="I7" s="29" t="s">
        <v>21</v>
      </c>
      <c r="J7" s="30" t="s">
        <v>21</v>
      </c>
      <c r="K7" s="28" t="s">
        <v>21</v>
      </c>
      <c r="L7" s="28" t="s">
        <v>21</v>
      </c>
      <c r="M7" s="28" t="s">
        <v>21</v>
      </c>
      <c r="N7" s="28" t="s">
        <v>21</v>
      </c>
      <c r="O7" s="31" t="s">
        <v>21</v>
      </c>
    </row>
    <row r="8" spans="1:15" ht="12.75">
      <c r="A8" s="25"/>
      <c r="B8" s="32" t="s">
        <v>22</v>
      </c>
      <c r="C8" s="33" t="s">
        <v>23</v>
      </c>
      <c r="D8" s="34">
        <v>0.6666666666666666</v>
      </c>
      <c r="E8" s="35" t="s">
        <v>21</v>
      </c>
      <c r="F8" s="35" t="s">
        <v>21</v>
      </c>
      <c r="G8" s="35" t="s">
        <v>21</v>
      </c>
      <c r="H8" s="35" t="s">
        <v>21</v>
      </c>
      <c r="I8" s="36" t="s">
        <v>21</v>
      </c>
      <c r="J8" s="37" t="s">
        <v>21</v>
      </c>
      <c r="K8" s="35" t="s">
        <v>21</v>
      </c>
      <c r="L8" s="35" t="s">
        <v>21</v>
      </c>
      <c r="M8" s="35" t="s">
        <v>21</v>
      </c>
      <c r="N8" s="35" t="s">
        <v>21</v>
      </c>
      <c r="O8" s="38" t="s">
        <v>21</v>
      </c>
    </row>
    <row r="9" spans="1:15" ht="12.75">
      <c r="A9" s="25"/>
      <c r="B9" s="26" t="s">
        <v>24</v>
      </c>
      <c r="C9" s="26"/>
      <c r="D9" s="39">
        <v>115.33333333333333</v>
      </c>
      <c r="E9" s="40">
        <v>86.46115606936418</v>
      </c>
      <c r="F9" s="41">
        <v>48823.57803468208</v>
      </c>
      <c r="G9" s="41">
        <v>4823.881502890174</v>
      </c>
      <c r="H9" s="40">
        <v>55.79247054041441</v>
      </c>
      <c r="I9" s="42">
        <v>9.880229383154804</v>
      </c>
      <c r="J9" s="43">
        <f>+F9-G9+L9</f>
        <v>68952.38617341041</v>
      </c>
      <c r="K9" s="44">
        <f>-100+J9*100/F9</f>
        <v>41.227638262049794</v>
      </c>
      <c r="L9" s="41">
        <f>288.6*E9</f>
        <v>24952.689641618505</v>
      </c>
      <c r="M9" s="44">
        <f>-100+L9*100/G9</f>
        <v>417.2741002586482</v>
      </c>
      <c r="N9" s="44">
        <f>+L9/J9*100</f>
        <v>36.188290248381314</v>
      </c>
      <c r="O9" s="42">
        <f>+N9-I9</f>
        <v>26.30806086522651</v>
      </c>
    </row>
    <row r="10" spans="1:15" ht="12.75">
      <c r="A10" s="25"/>
      <c r="B10" s="45" t="s">
        <v>22</v>
      </c>
      <c r="C10" s="46" t="s">
        <v>25</v>
      </c>
      <c r="D10" s="47">
        <v>81</v>
      </c>
      <c r="E10" s="48">
        <v>70.28283950617283</v>
      </c>
      <c r="F10" s="49">
        <v>48562.983539094654</v>
      </c>
      <c r="G10" s="50">
        <v>5070.38683127572</v>
      </c>
      <c r="H10" s="51">
        <v>72.14260076715307</v>
      </c>
      <c r="I10" s="52">
        <v>10.440847043909294</v>
      </c>
      <c r="J10" s="53">
        <f>+F10-G10+L10</f>
        <v>63776.22418930042</v>
      </c>
      <c r="K10" s="54">
        <f>-100+J10*100/F10</f>
        <v>31.32682455137595</v>
      </c>
      <c r="L10" s="50">
        <f>288.6*E10</f>
        <v>20283.627481481482</v>
      </c>
      <c r="M10" s="54">
        <f>-100+L10*100/G10</f>
        <v>300.04102559524193</v>
      </c>
      <c r="N10" s="54">
        <f>+L10/J10*100</f>
        <v>31.804371831853317</v>
      </c>
      <c r="O10" s="52">
        <f>+N10-I10</f>
        <v>21.363524787944023</v>
      </c>
    </row>
    <row r="11" spans="1:15" ht="12.75">
      <c r="A11" s="25"/>
      <c r="B11" s="45"/>
      <c r="C11" s="55" t="s">
        <v>26</v>
      </c>
      <c r="D11" s="56">
        <v>8</v>
      </c>
      <c r="E11" s="40">
        <v>99.05375</v>
      </c>
      <c r="F11" s="57">
        <v>30826.708333333332</v>
      </c>
      <c r="G11" s="41">
        <v>4562.875</v>
      </c>
      <c r="H11" s="58">
        <v>46.06463662405512</v>
      </c>
      <c r="I11" s="42">
        <v>14.801693877468267</v>
      </c>
      <c r="J11" s="43">
        <f>+F11-G11+L11</f>
        <v>54850.74558333334</v>
      </c>
      <c r="K11" s="44">
        <f>-100+J11*100/F11</f>
        <v>77.93254145147404</v>
      </c>
      <c r="L11" s="41">
        <f>288.6*E11</f>
        <v>28586.91225</v>
      </c>
      <c r="M11" s="44">
        <f>-100+L11*100/G11</f>
        <v>526.5109662219544</v>
      </c>
      <c r="N11" s="44">
        <f>+L11/J11*100</f>
        <v>52.117636589950514</v>
      </c>
      <c r="O11" s="42">
        <f>+N11-I11</f>
        <v>37.31594271248225</v>
      </c>
    </row>
    <row r="12" spans="1:15" ht="12.75">
      <c r="A12" s="25"/>
      <c r="B12" s="59" t="s">
        <v>27</v>
      </c>
      <c r="C12" s="59"/>
      <c r="D12" s="60">
        <v>0.6666666666666666</v>
      </c>
      <c r="E12" s="35" t="s">
        <v>21</v>
      </c>
      <c r="F12" s="35" t="s">
        <v>21</v>
      </c>
      <c r="G12" s="61" t="s">
        <v>21</v>
      </c>
      <c r="H12" s="35" t="s">
        <v>21</v>
      </c>
      <c r="I12" s="36" t="s">
        <v>21</v>
      </c>
      <c r="J12" s="37" t="s">
        <v>21</v>
      </c>
      <c r="K12" s="35" t="s">
        <v>21</v>
      </c>
      <c r="L12" s="35" t="s">
        <v>21</v>
      </c>
      <c r="M12" s="35" t="s">
        <v>21</v>
      </c>
      <c r="N12" s="35" t="s">
        <v>21</v>
      </c>
      <c r="O12" s="38" t="s">
        <v>21</v>
      </c>
    </row>
    <row r="13" spans="1:15" ht="12.75">
      <c r="A13" s="25"/>
      <c r="B13" s="26" t="s">
        <v>28</v>
      </c>
      <c r="C13" s="26"/>
      <c r="D13" s="39">
        <v>2</v>
      </c>
      <c r="E13" s="28" t="s">
        <v>21</v>
      </c>
      <c r="F13" s="28" t="s">
        <v>21</v>
      </c>
      <c r="G13" s="62" t="s">
        <v>21</v>
      </c>
      <c r="H13" s="28" t="s">
        <v>21</v>
      </c>
      <c r="I13" s="29" t="s">
        <v>21</v>
      </c>
      <c r="J13" s="30" t="s">
        <v>21</v>
      </c>
      <c r="K13" s="28" t="s">
        <v>21</v>
      </c>
      <c r="L13" s="28" t="s">
        <v>21</v>
      </c>
      <c r="M13" s="28" t="s">
        <v>21</v>
      </c>
      <c r="N13" s="28" t="s">
        <v>21</v>
      </c>
      <c r="O13" s="31" t="s">
        <v>21</v>
      </c>
    </row>
    <row r="14" spans="1:15" ht="12.75">
      <c r="A14" s="63"/>
      <c r="B14" s="64"/>
      <c r="C14" s="65" t="s">
        <v>29</v>
      </c>
      <c r="D14" s="66">
        <v>119.66666666666667</v>
      </c>
      <c r="E14" s="67">
        <v>85.92927576601672</v>
      </c>
      <c r="F14" s="68">
        <v>49750.05849582173</v>
      </c>
      <c r="G14" s="69">
        <v>4725.013927576601</v>
      </c>
      <c r="H14" s="70">
        <v>54.98724253702193</v>
      </c>
      <c r="I14" s="71">
        <v>9.497504265192841</v>
      </c>
      <c r="J14" s="72">
        <f>+F14-G14+L14</f>
        <v>69824.23355431756</v>
      </c>
      <c r="K14" s="73">
        <f>-100+J14*100/F14</f>
        <v>40.350053176684725</v>
      </c>
      <c r="L14" s="69">
        <f>288.6*E14</f>
        <v>24799.188986072426</v>
      </c>
      <c r="M14" s="73">
        <f>-100+L14*100/G14</f>
        <v>424.8490134883392</v>
      </c>
      <c r="N14" s="73">
        <f>+L14/J14*100</f>
        <v>35.51659319938067</v>
      </c>
      <c r="O14" s="74">
        <f>+N14-I14</f>
        <v>26.01908893418783</v>
      </c>
    </row>
    <row r="15" spans="1:15" ht="12.75">
      <c r="A15" s="75"/>
      <c r="B15" s="10"/>
      <c r="C15" s="10"/>
      <c r="D15" s="76"/>
      <c r="E15" s="77"/>
      <c r="F15" s="78"/>
      <c r="G15" s="78"/>
      <c r="H15" s="79"/>
      <c r="I15" s="80"/>
      <c r="J15" s="81"/>
      <c r="K15" s="11"/>
      <c r="L15" s="4"/>
      <c r="M15" s="11"/>
      <c r="N15" s="11"/>
      <c r="O15" s="82"/>
    </row>
    <row r="16" spans="1:15" ht="12.75">
      <c r="A16" s="3"/>
      <c r="B16" s="83" t="s">
        <v>14</v>
      </c>
      <c r="C16" s="83"/>
      <c r="D16" s="76"/>
      <c r="E16" s="77"/>
      <c r="F16" s="78"/>
      <c r="G16" s="78"/>
      <c r="H16" s="79"/>
      <c r="I16" s="82"/>
      <c r="J16" s="81"/>
      <c r="K16" s="11"/>
      <c r="L16" s="4"/>
      <c r="M16" s="11"/>
      <c r="N16" s="11"/>
      <c r="O16" s="82"/>
    </row>
    <row r="17" spans="1:15" ht="12.75" customHeight="1">
      <c r="A17" s="25" t="s">
        <v>30</v>
      </c>
      <c r="B17" s="26" t="s">
        <v>31</v>
      </c>
      <c r="C17" s="26"/>
      <c r="D17" s="84">
        <v>0.6666666666666666</v>
      </c>
      <c r="E17" s="28" t="s">
        <v>21</v>
      </c>
      <c r="F17" s="28" t="s">
        <v>21</v>
      </c>
      <c r="G17" s="62" t="s">
        <v>21</v>
      </c>
      <c r="H17" s="28" t="s">
        <v>21</v>
      </c>
      <c r="I17" s="29" t="s">
        <v>21</v>
      </c>
      <c r="J17" s="30" t="s">
        <v>21</v>
      </c>
      <c r="K17" s="28" t="s">
        <v>21</v>
      </c>
      <c r="L17" s="28" t="s">
        <v>21</v>
      </c>
      <c r="M17" s="28" t="s">
        <v>21</v>
      </c>
      <c r="N17" s="28" t="s">
        <v>21</v>
      </c>
      <c r="O17" s="31" t="s">
        <v>21</v>
      </c>
    </row>
    <row r="18" spans="1:15" ht="12.75">
      <c r="A18" s="25"/>
      <c r="B18" s="59" t="s">
        <v>20</v>
      </c>
      <c r="C18" s="59"/>
      <c r="D18" s="85">
        <v>35.333333333333336</v>
      </c>
      <c r="E18" s="48">
        <v>4.637924528301887</v>
      </c>
      <c r="F18" s="49">
        <v>44214.811320754714</v>
      </c>
      <c r="G18" s="50"/>
      <c r="H18" s="51"/>
      <c r="I18" s="86">
        <v>14.581769534242135</v>
      </c>
      <c r="J18" s="53">
        <f>+F18-G18+L18</f>
        <v>45553.31633962264</v>
      </c>
      <c r="K18" s="54">
        <f>-100+J18*100/F18</f>
        <v>3.027277464010382</v>
      </c>
      <c r="L18" s="50">
        <f>288.6*E18</f>
        <v>1338.5050188679245</v>
      </c>
      <c r="M18" s="54"/>
      <c r="N18" s="54">
        <f>+L18/J18*100</f>
        <v>2.9383261778104224</v>
      </c>
      <c r="O18" s="52">
        <f>+N18-I18</f>
        <v>-11.643443356431712</v>
      </c>
    </row>
    <row r="19" spans="1:15" ht="12.75">
      <c r="A19" s="25"/>
      <c r="B19" s="45" t="s">
        <v>22</v>
      </c>
      <c r="C19" s="87" t="s">
        <v>32</v>
      </c>
      <c r="D19" s="88">
        <v>12</v>
      </c>
      <c r="E19" s="40">
        <v>3.6549999999999994</v>
      </c>
      <c r="F19" s="57">
        <v>52790.47222222222</v>
      </c>
      <c r="G19" s="41"/>
      <c r="H19" s="58"/>
      <c r="I19" s="89">
        <v>11.585792259440755</v>
      </c>
      <c r="J19" s="43">
        <f>+F19-G19+L19</f>
        <v>53845.30522222222</v>
      </c>
      <c r="K19" s="44">
        <f>-100+J19*100/F19</f>
        <v>1.998150339628836</v>
      </c>
      <c r="L19" s="41">
        <f>288.6*E19</f>
        <v>1054.8329999999999</v>
      </c>
      <c r="M19" s="44"/>
      <c r="N19" s="44">
        <f aca="true" t="shared" si="0" ref="N19:N50">+L19/J19*100</f>
        <v>1.9590064456811087</v>
      </c>
      <c r="O19" s="42">
        <f>+N19-I19</f>
        <v>-9.626785813759646</v>
      </c>
    </row>
    <row r="20" spans="1:15" ht="12.75">
      <c r="A20" s="25"/>
      <c r="B20" s="45"/>
      <c r="C20" s="33" t="s">
        <v>23</v>
      </c>
      <c r="D20" s="34">
        <v>11.666666666666666</v>
      </c>
      <c r="E20" s="48">
        <v>7.489142857142857</v>
      </c>
      <c r="F20" s="49">
        <v>48561.54285714286</v>
      </c>
      <c r="G20" s="50"/>
      <c r="H20" s="51"/>
      <c r="I20" s="86">
        <v>16.90408753781652</v>
      </c>
      <c r="J20" s="53">
        <f>+F20-G20+L20</f>
        <v>50722.909485714285</v>
      </c>
      <c r="K20" s="54">
        <f>-100+J20*100/F20</f>
        <v>4.450778334884632</v>
      </c>
      <c r="L20" s="50">
        <f>288.6*E20</f>
        <v>2161.366628571429</v>
      </c>
      <c r="M20" s="54"/>
      <c r="N20" s="54">
        <f t="shared" si="0"/>
        <v>4.261125102021525</v>
      </c>
      <c r="O20" s="52">
        <f>+N20-I20</f>
        <v>-12.642962435794994</v>
      </c>
    </row>
    <row r="21" spans="1:15" ht="12.75">
      <c r="A21" s="25"/>
      <c r="B21" s="26" t="s">
        <v>24</v>
      </c>
      <c r="C21" s="26"/>
      <c r="D21" s="84">
        <v>282.3333333333333</v>
      </c>
      <c r="E21" s="40">
        <v>98.50491145218416</v>
      </c>
      <c r="F21" s="57">
        <v>47836.78512396694</v>
      </c>
      <c r="G21" s="41"/>
      <c r="H21" s="58"/>
      <c r="I21" s="89">
        <v>44.63865312188925</v>
      </c>
      <c r="J21" s="43">
        <f>+F21-G21+L21</f>
        <v>76265.3025690673</v>
      </c>
      <c r="K21" s="44">
        <f>-100+J21*100/F21</f>
        <v>59.42815214573699</v>
      </c>
      <c r="L21" s="41">
        <f>288.6*E21</f>
        <v>28428.51744510035</v>
      </c>
      <c r="M21" s="44"/>
      <c r="N21" s="44">
        <f t="shared" si="0"/>
        <v>37.275820704120264</v>
      </c>
      <c r="O21" s="42">
        <f>+N21-I21</f>
        <v>-7.362832417768985</v>
      </c>
    </row>
    <row r="22" spans="1:15" ht="12.75">
      <c r="A22" s="25"/>
      <c r="B22" s="45" t="s">
        <v>22</v>
      </c>
      <c r="C22" s="46" t="s">
        <v>25</v>
      </c>
      <c r="D22" s="47">
        <v>192.66666666666666</v>
      </c>
      <c r="E22" s="48">
        <v>74.63185121107267</v>
      </c>
      <c r="F22" s="49">
        <v>45619.6124567474</v>
      </c>
      <c r="G22" s="50"/>
      <c r="H22" s="51"/>
      <c r="I22" s="86">
        <v>44.72363537566705</v>
      </c>
      <c r="J22" s="53">
        <f>+F22-G22+L22</f>
        <v>67158.36471626298</v>
      </c>
      <c r="K22" s="54">
        <f>-100+J22*100/F22</f>
        <v>47.21379928410565</v>
      </c>
      <c r="L22" s="50">
        <f>288.6*E22</f>
        <v>21538.752259515575</v>
      </c>
      <c r="M22" s="54"/>
      <c r="N22" s="54">
        <f t="shared" si="0"/>
        <v>32.07158534981389</v>
      </c>
      <c r="O22" s="52">
        <f>+N22-I22</f>
        <v>-12.652050025853164</v>
      </c>
    </row>
    <row r="23" spans="1:15" ht="12.75">
      <c r="A23" s="25"/>
      <c r="B23" s="45"/>
      <c r="C23" s="55" t="s">
        <v>33</v>
      </c>
      <c r="D23" s="90">
        <v>0.6666666666666666</v>
      </c>
      <c r="E23" s="28" t="s">
        <v>21</v>
      </c>
      <c r="F23" s="28" t="s">
        <v>21</v>
      </c>
      <c r="G23" s="62" t="s">
        <v>21</v>
      </c>
      <c r="H23" s="28" t="s">
        <v>21</v>
      </c>
      <c r="I23" s="29" t="s">
        <v>21</v>
      </c>
      <c r="J23" s="30" t="s">
        <v>21</v>
      </c>
      <c r="K23" s="28" t="s">
        <v>21</v>
      </c>
      <c r="L23" s="28" t="s">
        <v>21</v>
      </c>
      <c r="M23" s="28" t="s">
        <v>21</v>
      </c>
      <c r="N23" s="28" t="s">
        <v>21</v>
      </c>
      <c r="O23" s="31" t="s">
        <v>21</v>
      </c>
    </row>
    <row r="24" spans="1:15" ht="12.75">
      <c r="A24" s="25"/>
      <c r="B24" s="45"/>
      <c r="C24" s="46" t="s">
        <v>26</v>
      </c>
      <c r="D24" s="91">
        <v>21.333333333333332</v>
      </c>
      <c r="E24" s="48">
        <v>96.73421875</v>
      </c>
      <c r="F24" s="49">
        <v>36248.875</v>
      </c>
      <c r="G24" s="50"/>
      <c r="H24" s="51"/>
      <c r="I24" s="86">
        <v>37.962557458679754</v>
      </c>
      <c r="J24" s="53">
        <f>+F24-G24+L24</f>
        <v>64166.37053125</v>
      </c>
      <c r="K24" s="54">
        <f>-100+J24*100/F24</f>
        <v>77.01617093289104</v>
      </c>
      <c r="L24" s="50">
        <f>288.6*E24</f>
        <v>27917.495531250002</v>
      </c>
      <c r="M24" s="54"/>
      <c r="N24" s="54">
        <f t="shared" si="0"/>
        <v>43.50798603709985</v>
      </c>
      <c r="O24" s="52">
        <f>+N24-I24</f>
        <v>5.545428578420093</v>
      </c>
    </row>
    <row r="25" spans="1:15" ht="12.75">
      <c r="A25" s="25"/>
      <c r="B25" s="26" t="s">
        <v>27</v>
      </c>
      <c r="C25" s="26"/>
      <c r="D25" s="84">
        <v>3</v>
      </c>
      <c r="E25" s="28" t="s">
        <v>21</v>
      </c>
      <c r="F25" s="28" t="s">
        <v>21</v>
      </c>
      <c r="G25" s="62" t="s">
        <v>21</v>
      </c>
      <c r="H25" s="28" t="s">
        <v>21</v>
      </c>
      <c r="I25" s="29" t="s">
        <v>21</v>
      </c>
      <c r="J25" s="30" t="s">
        <v>21</v>
      </c>
      <c r="K25" s="28" t="s">
        <v>21</v>
      </c>
      <c r="L25" s="28" t="s">
        <v>21</v>
      </c>
      <c r="M25" s="28" t="s">
        <v>21</v>
      </c>
      <c r="N25" s="28" t="s">
        <v>21</v>
      </c>
      <c r="O25" s="31" t="s">
        <v>21</v>
      </c>
    </row>
    <row r="26" spans="1:15" ht="12.75">
      <c r="A26" s="25"/>
      <c r="B26" s="59" t="s">
        <v>34</v>
      </c>
      <c r="C26" s="59"/>
      <c r="D26" s="85">
        <v>0.6666666666666666</v>
      </c>
      <c r="E26" s="35" t="s">
        <v>21</v>
      </c>
      <c r="F26" s="35" t="s">
        <v>21</v>
      </c>
      <c r="G26" s="61" t="s">
        <v>21</v>
      </c>
      <c r="H26" s="35" t="s">
        <v>21</v>
      </c>
      <c r="I26" s="36" t="s">
        <v>21</v>
      </c>
      <c r="J26" s="37" t="s">
        <v>21</v>
      </c>
      <c r="K26" s="35" t="s">
        <v>21</v>
      </c>
      <c r="L26" s="35" t="s">
        <v>21</v>
      </c>
      <c r="M26" s="35" t="s">
        <v>21</v>
      </c>
      <c r="N26" s="35" t="s">
        <v>21</v>
      </c>
      <c r="O26" s="38" t="s">
        <v>21</v>
      </c>
    </row>
    <row r="27" spans="1:15" ht="12.75">
      <c r="A27" s="25"/>
      <c r="B27" s="26" t="s">
        <v>28</v>
      </c>
      <c r="C27" s="26"/>
      <c r="D27" s="84">
        <v>5.666666666666667</v>
      </c>
      <c r="E27" s="40">
        <v>77.54352941176471</v>
      </c>
      <c r="F27" s="57">
        <v>30207.823529411766</v>
      </c>
      <c r="G27" s="41"/>
      <c r="H27" s="58"/>
      <c r="I27" s="89">
        <v>21.531235577849912</v>
      </c>
      <c r="J27" s="43">
        <f>+F27-G27+L27</f>
        <v>52586.88611764707</v>
      </c>
      <c r="K27" s="44">
        <f>-100+J27*100/F27</f>
        <v>74.08366434094793</v>
      </c>
      <c r="L27" s="41">
        <f>288.6*E27</f>
        <v>22379.062588235298</v>
      </c>
      <c r="M27" s="44"/>
      <c r="N27" s="44">
        <f t="shared" si="0"/>
        <v>42.55635623331831</v>
      </c>
      <c r="O27" s="42">
        <f>+N27-I27</f>
        <v>21.0251206554684</v>
      </c>
    </row>
    <row r="28" spans="1:15" ht="12.75">
      <c r="A28" s="63"/>
      <c r="B28" s="64"/>
      <c r="C28" s="65" t="s">
        <v>29</v>
      </c>
      <c r="D28" s="66">
        <v>327.6666666666667</v>
      </c>
      <c r="E28" s="67">
        <v>86.8093997965412</v>
      </c>
      <c r="F28" s="68">
        <v>47035.708036622585</v>
      </c>
      <c r="G28" s="69"/>
      <c r="H28" s="70"/>
      <c r="I28" s="71">
        <v>41.05704112031419</v>
      </c>
      <c r="J28" s="72">
        <f>+F28-G28+L28</f>
        <v>72088.90081790437</v>
      </c>
      <c r="K28" s="73">
        <f>-100+J28*100/F28</f>
        <v>53.26419825927795</v>
      </c>
      <c r="L28" s="69">
        <f>288.6*E28</f>
        <v>25053.192781281792</v>
      </c>
      <c r="M28" s="73"/>
      <c r="N28" s="73">
        <f t="shared" si="0"/>
        <v>34.75319015414846</v>
      </c>
      <c r="O28" s="74">
        <f>+N28-I28</f>
        <v>-6.303850966165726</v>
      </c>
    </row>
    <row r="29" spans="1:15" ht="12.75">
      <c r="A29" s="75"/>
      <c r="B29" s="10"/>
      <c r="C29" s="10"/>
      <c r="D29" s="76"/>
      <c r="E29" s="77"/>
      <c r="F29" s="78"/>
      <c r="G29" s="78"/>
      <c r="H29" s="79"/>
      <c r="I29" s="80"/>
      <c r="J29" s="81"/>
      <c r="K29" s="11"/>
      <c r="L29" s="4"/>
      <c r="M29" s="11"/>
      <c r="N29" s="11"/>
      <c r="O29" s="82"/>
    </row>
    <row r="30" spans="1:15" ht="12.75">
      <c r="A30" s="3"/>
      <c r="B30" s="83" t="s">
        <v>14</v>
      </c>
      <c r="C30" s="83"/>
      <c r="D30" s="76"/>
      <c r="E30" s="77"/>
      <c r="F30" s="78"/>
      <c r="G30" s="78"/>
      <c r="H30" s="79"/>
      <c r="I30" s="92"/>
      <c r="J30" s="81"/>
      <c r="K30" s="11"/>
      <c r="L30" s="4"/>
      <c r="M30" s="11"/>
      <c r="N30" s="11"/>
      <c r="O30" s="82"/>
    </row>
    <row r="31" spans="1:15" ht="12.75">
      <c r="A31" s="3"/>
      <c r="B31" s="26" t="s">
        <v>31</v>
      </c>
      <c r="C31" s="93"/>
      <c r="D31" s="94">
        <v>0.6666666666666666</v>
      </c>
      <c r="E31" s="28" t="s">
        <v>21</v>
      </c>
      <c r="F31" s="28" t="s">
        <v>21</v>
      </c>
      <c r="G31" s="62" t="s">
        <v>21</v>
      </c>
      <c r="H31" s="28" t="s">
        <v>21</v>
      </c>
      <c r="I31" s="29" t="s">
        <v>21</v>
      </c>
      <c r="J31" s="43"/>
      <c r="K31" s="44"/>
      <c r="L31" s="41"/>
      <c r="M31" s="44"/>
      <c r="N31" s="44"/>
      <c r="O31" s="42"/>
    </row>
    <row r="32" spans="1:15" ht="12.75" customHeight="1">
      <c r="A32" s="25" t="s">
        <v>35</v>
      </c>
      <c r="B32" s="59" t="s">
        <v>20</v>
      </c>
      <c r="C32" s="59"/>
      <c r="D32" s="95">
        <v>37</v>
      </c>
      <c r="E32" s="96">
        <v>5.2780180180180185</v>
      </c>
      <c r="F32" s="97">
        <v>47403.28828828829</v>
      </c>
      <c r="G32" s="98">
        <v>69.18018018018019</v>
      </c>
      <c r="H32" s="99">
        <v>13.10722698255556</v>
      </c>
      <c r="I32" s="100">
        <v>13.13424297740397</v>
      </c>
      <c r="J32" s="53">
        <f>+F32-G32+L32</f>
        <v>48857.34410810811</v>
      </c>
      <c r="K32" s="54">
        <f>-100+J32*100/F32</f>
        <v>3.0674155155161884</v>
      </c>
      <c r="L32" s="50">
        <f>288.6*E32</f>
        <v>1523.2360000000003</v>
      </c>
      <c r="M32" s="101">
        <f>-100+L32*100/G32</f>
        <v>2101.8387290011724</v>
      </c>
      <c r="N32" s="54">
        <f t="shared" si="0"/>
        <v>3.117721660492822</v>
      </c>
      <c r="O32" s="52">
        <f>+N32-I32</f>
        <v>-10.016521316911147</v>
      </c>
    </row>
    <row r="33" spans="1:15" ht="12.75">
      <c r="A33" s="25"/>
      <c r="B33" s="45" t="s">
        <v>22</v>
      </c>
      <c r="C33" s="87" t="s">
        <v>32</v>
      </c>
      <c r="D33" s="102">
        <v>12</v>
      </c>
      <c r="E33" s="40">
        <v>3.6549999999999994</v>
      </c>
      <c r="F33" s="57">
        <v>52790.47222222222</v>
      </c>
      <c r="G33" s="41"/>
      <c r="H33" s="57"/>
      <c r="I33" s="103">
        <v>11.585792259440755</v>
      </c>
      <c r="J33" s="43">
        <f>+F33-G33+L33</f>
        <v>53845.30522222222</v>
      </c>
      <c r="K33" s="44">
        <f>-100+J33*100/F33</f>
        <v>1.998150339628836</v>
      </c>
      <c r="L33" s="41">
        <f>288.6*E33</f>
        <v>1054.8329999999999</v>
      </c>
      <c r="M33" s="104"/>
      <c r="N33" s="44">
        <f t="shared" si="0"/>
        <v>1.9590064456811087</v>
      </c>
      <c r="O33" s="42">
        <f>+N33-I33</f>
        <v>-9.626785813759646</v>
      </c>
    </row>
    <row r="34" spans="1:15" ht="12.75">
      <c r="A34" s="25"/>
      <c r="B34" s="45"/>
      <c r="C34" s="33" t="s">
        <v>23</v>
      </c>
      <c r="D34" s="105">
        <v>12.333333333333334</v>
      </c>
      <c r="E34" s="48">
        <v>9.257297297297297</v>
      </c>
      <c r="F34" s="49">
        <v>60199.21621621621</v>
      </c>
      <c r="G34" s="50">
        <v>172.83783783783784</v>
      </c>
      <c r="H34" s="49">
        <v>18.67044260189186</v>
      </c>
      <c r="I34" s="106">
        <v>13.186218191760602</v>
      </c>
      <c r="J34" s="53">
        <f>+F34-G34+L34</f>
        <v>62698.034378378376</v>
      </c>
      <c r="K34" s="54">
        <f>-100+J34*100/F34</f>
        <v>4.150914778005102</v>
      </c>
      <c r="L34" s="50">
        <f>288.6*E34</f>
        <v>2671.6560000000004</v>
      </c>
      <c r="M34" s="101">
        <f>-100+L34*100/G34</f>
        <v>1445.7587490226742</v>
      </c>
      <c r="N34" s="54">
        <f t="shared" si="0"/>
        <v>4.261147939466073</v>
      </c>
      <c r="O34" s="52">
        <f>+N34-I34</f>
        <v>-8.925070252294528</v>
      </c>
    </row>
    <row r="35" spans="1:15" ht="12.75">
      <c r="A35" s="25"/>
      <c r="B35" s="26" t="s">
        <v>24</v>
      </c>
      <c r="C35" s="26"/>
      <c r="D35" s="94">
        <v>397.6666666666667</v>
      </c>
      <c r="E35" s="107">
        <v>95.01191953059514</v>
      </c>
      <c r="F35" s="108">
        <v>48122.97988264878</v>
      </c>
      <c r="G35" s="41">
        <v>1399.0469404861694</v>
      </c>
      <c r="H35" s="57">
        <v>14.724962377332636</v>
      </c>
      <c r="I35" s="103">
        <v>34.41107465740498</v>
      </c>
      <c r="J35" s="43">
        <f>+F35-G35+L35</f>
        <v>74144.37291869237</v>
      </c>
      <c r="K35" s="44">
        <f>-100+J35*100/F35</f>
        <v>54.0726968685201</v>
      </c>
      <c r="L35" s="41">
        <f>288.6*E35</f>
        <v>27420.43997652976</v>
      </c>
      <c r="M35" s="104">
        <f>-100+L35*100/G35</f>
        <v>1859.9370959634236</v>
      </c>
      <c r="N35" s="44">
        <f t="shared" si="0"/>
        <v>36.98249630703513</v>
      </c>
      <c r="O35" s="42">
        <f>+N35-I35</f>
        <v>2.571421649630146</v>
      </c>
    </row>
    <row r="36" spans="1:15" ht="12.75">
      <c r="A36" s="25"/>
      <c r="B36" s="45" t="s">
        <v>22</v>
      </c>
      <c r="C36" s="46" t="s">
        <v>25</v>
      </c>
      <c r="D36" s="105">
        <v>273.6666666666667</v>
      </c>
      <c r="E36" s="48">
        <v>73.34462850182705</v>
      </c>
      <c r="F36" s="49">
        <v>46490.79293544458</v>
      </c>
      <c r="G36" s="50">
        <v>1500.7356881851401</v>
      </c>
      <c r="H36" s="49">
        <v>20.461425994512414</v>
      </c>
      <c r="I36" s="106">
        <v>34.12432375317932</v>
      </c>
      <c r="J36" s="53">
        <f>+F36-G36+L36</f>
        <v>66157.31703288673</v>
      </c>
      <c r="K36" s="54">
        <f>-100+J36*100/F36</f>
        <v>42.30197605954015</v>
      </c>
      <c r="L36" s="50">
        <f>288.6*E36</f>
        <v>21167.259785627288</v>
      </c>
      <c r="M36" s="101">
        <f>-100+L36*100/G36</f>
        <v>1310.4588804191858</v>
      </c>
      <c r="N36" s="54">
        <f t="shared" si="0"/>
        <v>31.995341913737324</v>
      </c>
      <c r="O36" s="52">
        <f>+N36-I36</f>
        <v>-2.1289818394419946</v>
      </c>
    </row>
    <row r="37" spans="1:15" ht="12.75">
      <c r="A37" s="25"/>
      <c r="B37" s="45"/>
      <c r="C37" s="55" t="s">
        <v>33</v>
      </c>
      <c r="D37" s="109">
        <v>0.6666666666666666</v>
      </c>
      <c r="E37" s="28" t="s">
        <v>21</v>
      </c>
      <c r="F37" s="28" t="s">
        <v>21</v>
      </c>
      <c r="G37" s="41" t="s">
        <v>21</v>
      </c>
      <c r="H37" s="57" t="s">
        <v>21</v>
      </c>
      <c r="I37" s="103" t="s">
        <v>21</v>
      </c>
      <c r="J37" s="30" t="s">
        <v>21</v>
      </c>
      <c r="K37" s="28" t="s">
        <v>21</v>
      </c>
      <c r="L37" s="28" t="s">
        <v>21</v>
      </c>
      <c r="M37" s="28" t="s">
        <v>21</v>
      </c>
      <c r="N37" s="28" t="s">
        <v>21</v>
      </c>
      <c r="O37" s="31" t="s">
        <v>21</v>
      </c>
    </row>
    <row r="38" spans="1:15" ht="12.75">
      <c r="A38" s="25"/>
      <c r="B38" s="45"/>
      <c r="C38" s="46" t="s">
        <v>26</v>
      </c>
      <c r="D38" s="105">
        <v>29.333333333333332</v>
      </c>
      <c r="E38" s="48">
        <v>97.3668181818182</v>
      </c>
      <c r="F38" s="49">
        <v>34770.10227272727</v>
      </c>
      <c r="G38" s="50">
        <v>1244.4204545454545</v>
      </c>
      <c r="H38" s="49">
        <v>12.780744793587507</v>
      </c>
      <c r="I38" s="106">
        <v>32.362345000553965</v>
      </c>
      <c r="J38" s="53">
        <f>+F38-G38+L38</f>
        <v>61625.745545454556</v>
      </c>
      <c r="K38" s="54">
        <f>-100+J38*100/F38</f>
        <v>77.23774598670687</v>
      </c>
      <c r="L38" s="50">
        <f>288.6*E38</f>
        <v>28100.063727272736</v>
      </c>
      <c r="M38" s="101">
        <f>-100+L38*100/G38</f>
        <v>2158.084365668576</v>
      </c>
      <c r="N38" s="54">
        <f t="shared" si="0"/>
        <v>45.59792904500669</v>
      </c>
      <c r="O38" s="52">
        <f>+N38-I38</f>
        <v>13.235584044452722</v>
      </c>
    </row>
    <row r="39" spans="1:15" ht="12.75">
      <c r="A39" s="25"/>
      <c r="B39" s="26" t="s">
        <v>27</v>
      </c>
      <c r="C39" s="26"/>
      <c r="D39" s="94">
        <v>3.6666666666666665</v>
      </c>
      <c r="E39" s="28" t="s">
        <v>21</v>
      </c>
      <c r="F39" s="28" t="s">
        <v>21</v>
      </c>
      <c r="G39" s="62" t="s">
        <v>21</v>
      </c>
      <c r="H39" s="28" t="s">
        <v>21</v>
      </c>
      <c r="I39" s="29" t="s">
        <v>21</v>
      </c>
      <c r="J39" s="30" t="s">
        <v>21</v>
      </c>
      <c r="K39" s="28" t="s">
        <v>21</v>
      </c>
      <c r="L39" s="28" t="s">
        <v>21</v>
      </c>
      <c r="M39" s="28" t="s">
        <v>21</v>
      </c>
      <c r="N39" s="28" t="s">
        <v>21</v>
      </c>
      <c r="O39" s="31" t="s">
        <v>21</v>
      </c>
    </row>
    <row r="40" spans="1:15" ht="12.75">
      <c r="A40" s="25"/>
      <c r="B40" s="59" t="s">
        <v>34</v>
      </c>
      <c r="C40" s="59"/>
      <c r="D40" s="95">
        <v>0.6666666666666666</v>
      </c>
      <c r="E40" s="35" t="s">
        <v>21</v>
      </c>
      <c r="F40" s="35" t="s">
        <v>21</v>
      </c>
      <c r="G40" s="50" t="s">
        <v>21</v>
      </c>
      <c r="H40" s="49" t="s">
        <v>21</v>
      </c>
      <c r="I40" s="106" t="s">
        <v>21</v>
      </c>
      <c r="J40" s="37" t="s">
        <v>21</v>
      </c>
      <c r="K40" s="35" t="s">
        <v>21</v>
      </c>
      <c r="L40" s="35" t="s">
        <v>21</v>
      </c>
      <c r="M40" s="35" t="s">
        <v>21</v>
      </c>
      <c r="N40" s="35" t="s">
        <v>21</v>
      </c>
      <c r="O40" s="38" t="s">
        <v>21</v>
      </c>
    </row>
    <row r="41" spans="1:15" ht="12.75">
      <c r="A41" s="25"/>
      <c r="B41" s="26" t="s">
        <v>28</v>
      </c>
      <c r="C41" s="26"/>
      <c r="D41" s="94">
        <v>7.666666666666667</v>
      </c>
      <c r="E41" s="107">
        <v>92.68173913043478</v>
      </c>
      <c r="F41" s="108">
        <v>31392.82608695652</v>
      </c>
      <c r="G41" s="41">
        <v>617.8260869565217</v>
      </c>
      <c r="H41" s="57">
        <v>6.666103730391054</v>
      </c>
      <c r="I41" s="103">
        <v>17.281710720394443</v>
      </c>
      <c r="J41" s="43">
        <f>+F41-G41+L41</f>
        <v>57522.94991304348</v>
      </c>
      <c r="K41" s="44">
        <f>-100+J41*100/F41</f>
        <v>83.23597166342353</v>
      </c>
      <c r="L41" s="41">
        <f>288.6*E41</f>
        <v>26747.949913043478</v>
      </c>
      <c r="M41" s="104">
        <f>-100+L41*100/G41</f>
        <v>4229.365573539761</v>
      </c>
      <c r="N41" s="44">
        <f t="shared" si="0"/>
        <v>46.49961442081452</v>
      </c>
      <c r="O41" s="42">
        <f>+N41-I41</f>
        <v>29.217903700420074</v>
      </c>
    </row>
    <row r="42" spans="1:15" ht="12.75">
      <c r="A42" s="6"/>
      <c r="B42" s="64"/>
      <c r="C42" s="65" t="s">
        <v>29</v>
      </c>
      <c r="D42" s="110">
        <v>447.3333333333333</v>
      </c>
      <c r="E42" s="67">
        <v>86.573956780924</v>
      </c>
      <c r="F42" s="68">
        <v>47761.82712369598</v>
      </c>
      <c r="G42" s="69">
        <v>1263.9940387481372</v>
      </c>
      <c r="H42" s="68">
        <v>14.600164827243404</v>
      </c>
      <c r="I42" s="111">
        <v>32.26306630896364</v>
      </c>
      <c r="J42" s="72">
        <f>+F42-G42+L42</f>
        <v>71483.0770119225</v>
      </c>
      <c r="K42" s="73">
        <f>-100+J42*100/F42</f>
        <v>49.66570861452189</v>
      </c>
      <c r="L42" s="69">
        <f>288.6*E42</f>
        <v>24985.243926974665</v>
      </c>
      <c r="M42" s="112">
        <f>-100+L42*100/G42</f>
        <v>1876.6900128516518</v>
      </c>
      <c r="N42" s="73">
        <f t="shared" si="0"/>
        <v>34.95266987850486</v>
      </c>
      <c r="O42" s="74">
        <f>+N42-I42</f>
        <v>2.6896035695412195</v>
      </c>
    </row>
    <row r="43" spans="1:15" ht="12.75">
      <c r="A43" s="3"/>
      <c r="B43" s="10"/>
      <c r="C43" s="10"/>
      <c r="D43" s="113"/>
      <c r="E43" s="77"/>
      <c r="F43" s="78"/>
      <c r="G43" s="4"/>
      <c r="H43" s="114"/>
      <c r="I43" s="115"/>
      <c r="J43" s="81"/>
      <c r="K43" s="11"/>
      <c r="L43" s="4"/>
      <c r="M43" s="11"/>
      <c r="N43" s="11"/>
      <c r="O43" s="82"/>
    </row>
    <row r="44" spans="1:15" ht="12.75">
      <c r="A44" s="3"/>
      <c r="B44" s="10"/>
      <c r="C44" s="10"/>
      <c r="D44" s="113"/>
      <c r="E44" s="77"/>
      <c r="F44" s="78"/>
      <c r="G44" s="78"/>
      <c r="H44" s="10"/>
      <c r="I44" s="92"/>
      <c r="J44" s="81"/>
      <c r="K44" s="11"/>
      <c r="L44" s="4"/>
      <c r="M44" s="11"/>
      <c r="N44" s="11"/>
      <c r="O44" s="82"/>
    </row>
    <row r="45" spans="1:15" ht="12.75">
      <c r="A45" s="3"/>
      <c r="B45" s="83" t="s">
        <v>36</v>
      </c>
      <c r="C45" s="83"/>
      <c r="D45" s="113"/>
      <c r="E45" s="77"/>
      <c r="F45" s="78"/>
      <c r="G45" s="78"/>
      <c r="H45" s="10"/>
      <c r="I45" s="92"/>
      <c r="J45" s="81"/>
      <c r="K45" s="11"/>
      <c r="L45" s="4"/>
      <c r="M45" s="11"/>
      <c r="N45" s="11"/>
      <c r="O45" s="82"/>
    </row>
    <row r="46" spans="1:15" ht="12.75">
      <c r="A46" s="116" t="s">
        <v>37</v>
      </c>
      <c r="B46" s="26" t="s">
        <v>38</v>
      </c>
      <c r="C46" s="26"/>
      <c r="D46" s="117">
        <v>119.66666666666667</v>
      </c>
      <c r="E46" s="40">
        <v>85.92927576601672</v>
      </c>
      <c r="F46" s="57">
        <v>49750.05849582173</v>
      </c>
      <c r="G46" s="41">
        <v>4725.013927576601</v>
      </c>
      <c r="H46" s="118">
        <v>54.98724253702193</v>
      </c>
      <c r="I46" s="89">
        <v>9.497504265192841</v>
      </c>
      <c r="J46" s="43">
        <f>+F46-G46+L46</f>
        <v>69824.23355431756</v>
      </c>
      <c r="K46" s="44">
        <f>-100+J46*100/F46</f>
        <v>40.350053176684725</v>
      </c>
      <c r="L46" s="41">
        <f>288.6*E46</f>
        <v>24799.188986072426</v>
      </c>
      <c r="M46" s="44">
        <f>-100+L46*100/G46</f>
        <v>424.8490134883392</v>
      </c>
      <c r="N46" s="44">
        <f t="shared" si="0"/>
        <v>35.51659319938067</v>
      </c>
      <c r="O46" s="42">
        <f>+N46-I46</f>
        <v>26.01908893418783</v>
      </c>
    </row>
    <row r="47" spans="1:15" ht="12.75">
      <c r="A47" s="119"/>
      <c r="B47" s="10"/>
      <c r="C47" s="10"/>
      <c r="D47" s="113"/>
      <c r="E47" s="120"/>
      <c r="F47" s="4"/>
      <c r="G47" s="4"/>
      <c r="H47" s="121"/>
      <c r="I47" s="92"/>
      <c r="J47" s="81"/>
      <c r="K47" s="11"/>
      <c r="L47" s="4"/>
      <c r="M47" s="11"/>
      <c r="N47" s="11"/>
      <c r="O47" s="82"/>
    </row>
    <row r="48" spans="1:15" ht="12.75">
      <c r="A48" s="116" t="s">
        <v>39</v>
      </c>
      <c r="B48" s="26" t="s">
        <v>38</v>
      </c>
      <c r="C48" s="26"/>
      <c r="D48" s="117">
        <v>327.6666666666667</v>
      </c>
      <c r="E48" s="40">
        <v>86.8093997965412</v>
      </c>
      <c r="F48" s="57">
        <v>47035.708036622585</v>
      </c>
      <c r="G48" s="41"/>
      <c r="H48" s="118"/>
      <c r="I48" s="89">
        <v>41.05704112031419</v>
      </c>
      <c r="J48" s="43">
        <f>+F48-G48+L48</f>
        <v>72088.90081790437</v>
      </c>
      <c r="K48" s="44">
        <f>-100+J48*100/F48</f>
        <v>53.26419825927795</v>
      </c>
      <c r="L48" s="41">
        <f>288.6*E48</f>
        <v>25053.192781281792</v>
      </c>
      <c r="M48" s="44"/>
      <c r="N48" s="44">
        <f t="shared" si="0"/>
        <v>34.75319015414846</v>
      </c>
      <c r="O48" s="42">
        <f>+N48-I48</f>
        <v>-6.303850966165726</v>
      </c>
    </row>
    <row r="49" spans="1:15" ht="12.75">
      <c r="A49" s="122"/>
      <c r="B49" s="10"/>
      <c r="C49" s="10"/>
      <c r="D49" s="113"/>
      <c r="E49" s="120"/>
      <c r="F49" s="4"/>
      <c r="G49" s="4"/>
      <c r="H49" s="121"/>
      <c r="I49" s="92"/>
      <c r="J49" s="81"/>
      <c r="K49" s="11"/>
      <c r="L49" s="4"/>
      <c r="M49" s="11"/>
      <c r="N49" s="11"/>
      <c r="O49" s="82"/>
    </row>
    <row r="50" spans="1:15" ht="12.75">
      <c r="A50" s="116" t="s">
        <v>40</v>
      </c>
      <c r="B50" s="26" t="s">
        <v>38</v>
      </c>
      <c r="C50" s="26"/>
      <c r="D50" s="94">
        <v>447.3333333333333</v>
      </c>
      <c r="E50" s="107">
        <v>86.57395678092401</v>
      </c>
      <c r="F50" s="123">
        <v>47761.82712369598</v>
      </c>
      <c r="G50" s="41">
        <v>1263.9940387481372</v>
      </c>
      <c r="H50" s="118">
        <v>14.600164827243402</v>
      </c>
      <c r="I50" s="124">
        <v>32.26306630896364</v>
      </c>
      <c r="J50" s="43">
        <f>+F50-G50+L50</f>
        <v>71483.0770119225</v>
      </c>
      <c r="K50" s="44">
        <f>-100+J50*100/F50</f>
        <v>49.66570861452189</v>
      </c>
      <c r="L50" s="41">
        <f>288.6*E50</f>
        <v>24985.243926974672</v>
      </c>
      <c r="M50" s="104">
        <f>-100+L50*100/G50</f>
        <v>1876.6900128516522</v>
      </c>
      <c r="N50" s="44">
        <f t="shared" si="0"/>
        <v>34.952669878504864</v>
      </c>
      <c r="O50" s="42">
        <f>+N50-I50</f>
        <v>2.6896035695412266</v>
      </c>
    </row>
  </sheetData>
  <sheetProtection selectLockedCells="1" selectUnlockedCells="1"/>
  <mergeCells count="14">
    <mergeCell ref="D4:I4"/>
    <mergeCell ref="J4:O4"/>
    <mergeCell ref="B6:C6"/>
    <mergeCell ref="A7:A13"/>
    <mergeCell ref="B10:B11"/>
    <mergeCell ref="B16:C16"/>
    <mergeCell ref="A17:A27"/>
    <mergeCell ref="B19:B20"/>
    <mergeCell ref="B22:B24"/>
    <mergeCell ref="B30:C30"/>
    <mergeCell ref="A32:A41"/>
    <mergeCell ref="B33:B34"/>
    <mergeCell ref="B36:B38"/>
    <mergeCell ref="B45:C45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Mitia Mambella</cp:lastModifiedBy>
  <dcterms:modified xsi:type="dcterms:W3CDTF">2013-04-30T12:23:50Z</dcterms:modified>
  <cp:category/>
  <cp:version/>
  <cp:contentType/>
  <cp:contentStatus/>
  <cp:revision>1</cp:revision>
</cp:coreProperties>
</file>